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IIiFS\PRZETARGI\2019 rok\14 odpady\"/>
    </mc:Choice>
  </mc:AlternateContent>
  <bookViews>
    <workbookView xWindow="360" yWindow="45" windowWidth="6675" windowHeight="11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20" i="1" l="1"/>
  <c r="E16" i="1" s="1"/>
  <c r="E9" i="1" l="1"/>
  <c r="E13" i="1"/>
  <c r="E17" i="1"/>
  <c r="E6" i="1"/>
  <c r="E10" i="1"/>
  <c r="E14" i="1"/>
  <c r="E18" i="1"/>
  <c r="E11" i="1"/>
  <c r="E20" i="1" s="1"/>
  <c r="E15" i="1"/>
  <c r="E8" i="1"/>
  <c r="E7" i="1"/>
  <c r="E19" i="1"/>
  <c r="E12" i="1"/>
  <c r="G6" i="1" l="1"/>
  <c r="H9" i="1" l="1"/>
  <c r="H17" i="1"/>
  <c r="H13" i="1"/>
  <c r="H10" i="1"/>
  <c r="H14" i="1"/>
  <c r="H18" i="1"/>
  <c r="H7" i="1"/>
  <c r="H11" i="1"/>
  <c r="H15" i="1"/>
  <c r="H19" i="1"/>
  <c r="H8" i="1"/>
  <c r="H12" i="1"/>
  <c r="H16" i="1"/>
  <c r="H6" i="1"/>
  <c r="I12" i="1" l="1"/>
  <c r="J12" i="1" s="1"/>
  <c r="I10" i="1"/>
  <c r="J10" i="1" s="1"/>
  <c r="I7" i="1"/>
  <c r="J7" i="1" s="1"/>
  <c r="I13" i="1"/>
  <c r="J13" i="1" s="1"/>
  <c r="I11" i="1"/>
  <c r="J11" i="1" s="1"/>
  <c r="I19" i="1"/>
  <c r="J19" i="1"/>
  <c r="I17" i="1"/>
  <c r="J17" i="1" s="1"/>
  <c r="I8" i="1"/>
  <c r="J8" i="1" s="1"/>
  <c r="I6" i="1"/>
  <c r="J6" i="1" s="1"/>
  <c r="H20" i="1"/>
  <c r="I18" i="1"/>
  <c r="J18" i="1" s="1"/>
  <c r="I16" i="1"/>
  <c r="J16" i="1" s="1"/>
  <c r="I15" i="1"/>
  <c r="J15" i="1" s="1"/>
  <c r="I14" i="1"/>
  <c r="J14" i="1" s="1"/>
  <c r="I9" i="1"/>
  <c r="J9" i="1" s="1"/>
  <c r="J20" i="1" l="1"/>
  <c r="I20" i="1"/>
</calcChain>
</file>

<file path=xl/sharedStrings.xml><?xml version="1.0" encoding="utf-8"?>
<sst xmlns="http://schemas.openxmlformats.org/spreadsheetml/2006/main" count="48" uniqueCount="47">
  <si>
    <t>Lp.</t>
  </si>
  <si>
    <t>Kategoria odpadów</t>
  </si>
  <si>
    <t>A</t>
  </si>
  <si>
    <t>B</t>
  </si>
  <si>
    <t>C</t>
  </si>
  <si>
    <t>% udziału w masie odpadów ogółem</t>
  </si>
  <si>
    <t>Stawka jednostkowa netto</t>
  </si>
  <si>
    <t>Średnia ważona stawek jednostkowych netto</t>
  </si>
  <si>
    <t>Niesegregowane zmieszane</t>
  </si>
  <si>
    <t>Odpady papieru w tym tektury, odpady opakowaniowe z papieru i odpady opakowaniowe z tektury</t>
  </si>
  <si>
    <t>Odpady ze szkła w tym odpady opakowaniowe ze szkła</t>
  </si>
  <si>
    <t xml:space="preserve">Odpady metali w tym odpady opakowaniowe metali, odpady tworzyw sztucznych w tym opakowaniowe tworzyw sztucznych, odpady opakowań wielomateriałowych </t>
  </si>
  <si>
    <t>Odpady biodegradowalne w tym bioodpady i odpady zielone w okresie kwietnia</t>
  </si>
  <si>
    <t>Meble i inne odpady wielkogabarytowe</t>
  </si>
  <si>
    <t>Zużyty sprzęt elektryczny i elektroniczny</t>
  </si>
  <si>
    <t>Popiół i żużel z palenisk domowych</t>
  </si>
  <si>
    <t>Zużyte baterie i akumulatory</t>
  </si>
  <si>
    <t>Zużyte świetlówki</t>
  </si>
  <si>
    <t>Przeterminowane leki</t>
  </si>
  <si>
    <t>Chemikalia</t>
  </si>
  <si>
    <t>Odpady budowlane i rozbiórkowe stanowiące odpady komunalne</t>
  </si>
  <si>
    <t>Zużyte opony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</si>
  <si>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</si>
  <si>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</si>
  <si>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</si>
  <si>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</si>
  <si>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</si>
  <si>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</si>
  <si>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</si>
  <si>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</si>
  <si>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</si>
  <si>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</si>
  <si>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</si>
  <si>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</si>
  <si>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</si>
  <si>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</si>
  <si>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D=(B1xC1+B2xC2+…+B14xC14 / (B1+B2+B3+…+B14)</t>
  </si>
  <si>
    <t>SUMA</t>
  </si>
  <si>
    <t>Masa odpadów dla całego okresu umowy w Mg</t>
  </si>
  <si>
    <t>X</t>
  </si>
  <si>
    <t>E=AxD</t>
  </si>
  <si>
    <t>F=ExVat</t>
  </si>
  <si>
    <t>G=E+F</t>
  </si>
  <si>
    <t>Wartość umowy</t>
  </si>
  <si>
    <t>netto</t>
  </si>
  <si>
    <t>Vat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</si>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</sst>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0"/>
  <sheetViews>
    <sheetView tabSelected="1" workbookViewId="0">
      <selection activeCell="D10" sqref="D10"/>
    </sheetView>
  </sheetViews>
  <sheetFormatPr defaultRowHeight="12" x14ac:dyDescent="0.2"/>
  <cols>
    <col min="1" max="1" width="2.85546875" style="1" customWidth="1"/>
    <col min="2" max="2" width="3.28515625" style="1" customWidth="1"/>
    <col min="3" max="3" width="37" style="1" customWidth="1"/>
    <col min="4" max="4" width="12.5703125" style="1" customWidth="1"/>
    <col min="5" max="5" width="11.42578125" style="1" customWidth="1"/>
    <col min="6" max="6" width="12.140625" style="1" customWidth="1"/>
    <col min="7" max="7" width="26.28515625" style="1" customWidth="1"/>
    <col min="8" max="8" width="10.85546875" style="1" customWidth="1"/>
    <col min="9" max="9" width="9" style="1" customWidth="1"/>
    <col min="10" max="10" width="13.140625" style="1" customWidth="1"/>
    <col min="11" max="16384" width="9.140625" style="1"/>
  </cols>
  <sheetData>
    <row r="3" spans="2:10" ht="48" x14ac:dyDescent="0.2">
      <c r="B3" s="10" t="s">
        <v>0</v>
      </c>
      <c r="C3" s="10" t="s">
        <v>1</v>
      </c>
      <c r="D3" s="4" t="s">
        <v>38</v>
      </c>
      <c r="E3" s="4" t="s">
        <v>5</v>
      </c>
      <c r="F3" s="4" t="s">
        <v>6</v>
      </c>
      <c r="G3" s="4" t="s">
        <v>7</v>
      </c>
      <c r="H3" s="10" t="s">
        <v>43</v>
      </c>
      <c r="I3" s="10"/>
      <c r="J3" s="10"/>
    </row>
    <row r="4" spans="2:10" x14ac:dyDescent="0.2">
      <c r="B4" s="10"/>
      <c r="C4" s="10"/>
      <c r="D4" s="10" t="s">
        <v>2</v>
      </c>
      <c r="E4" s="10" t="s">
        <v>3</v>
      </c>
      <c r="F4" s="10" t="s">
        <v>4</v>
      </c>
      <c r="G4" s="10" t="s">
        <v>36</v>
      </c>
      <c r="H4" s="4" t="s">
        <v>44</v>
      </c>
      <c r="I4" s="4" t="s">
        <v>45</v>
      </c>
      <c r="J4" s="4" t="s">
        <v>46</v>
      </c>
    </row>
    <row r="5" spans="2:10" x14ac:dyDescent="0.2">
      <c r="B5" s="10"/>
      <c r="C5" s="10"/>
      <c r="D5" s="10"/>
      <c r="E5" s="10"/>
      <c r="F5" s="10"/>
      <c r="G5" s="10"/>
      <c r="H5" s="4" t="s">
        <v>40</v>
      </c>
      <c r="I5" s="4" t="s">
        <v>41</v>
      </c>
      <c r="J5" s="4" t="s">
        <v>42</v>
      </c>
    </row>
    <row r="6" spans="2:10" ht="26.25" customHeight="1" x14ac:dyDescent="0.2">
      <c r="B6" s="2" t="s">
        <v>22</v>
      </c>
      <c r="C6" s="2" t="s">
        <v>8</v>
      </c>
      <c r="D6" s="6">
        <v>598.20000000000005</v>
      </c>
      <c r="E6" s="7">
        <f>D6/D20*100</f>
        <v>68.171017858709817</v>
      </c>
      <c r="F6" s="3"/>
      <c r="G6" s="11">
        <f>(E6*F6+E7*F7+E8*F8+E9*F9+E10*F10+E11*F11+E12*F12+E13*F13+E14*F14+E15*F15+E16*F16+E17*F17+E18*F18+E19*F19)/(E6+E7+E8+E9+E10+E11+E12+E13+E14+E15+E16+E17+E18+E19)</f>
        <v>0</v>
      </c>
      <c r="H6" s="2">
        <f>D6*G$6</f>
        <v>0</v>
      </c>
      <c r="I6" s="2">
        <f>H6*8%</f>
        <v>0</v>
      </c>
      <c r="J6" s="2">
        <f>H6+I6</f>
        <v>0</v>
      </c>
    </row>
    <row r="7" spans="2:10" ht="36" x14ac:dyDescent="0.2">
      <c r="B7" s="2" t="s">
        <v>23</v>
      </c>
      <c r="C7" s="2" t="s">
        <v>9</v>
      </c>
      <c r="D7" s="6">
        <v>42.65</v>
      </c>
      <c r="E7" s="7">
        <f>D7/D20*100</f>
        <v>4.8604043993212525</v>
      </c>
      <c r="F7" s="3"/>
      <c r="G7" s="12"/>
      <c r="H7" s="2">
        <f t="shared" ref="H7:H19" si="0">D7*G$6</f>
        <v>0</v>
      </c>
      <c r="I7" s="2">
        <f t="shared" ref="I7:I19" si="1">H7*8%</f>
        <v>0</v>
      </c>
      <c r="J7" s="2">
        <f t="shared" ref="J7:J19" si="2">H7+I7</f>
        <v>0</v>
      </c>
    </row>
    <row r="8" spans="2:10" ht="24" x14ac:dyDescent="0.2">
      <c r="B8" s="2" t="s">
        <v>24</v>
      </c>
      <c r="C8" s="2" t="s">
        <v>10</v>
      </c>
      <c r="D8" s="6">
        <v>32.5</v>
      </c>
      <c r="E8" s="7">
        <f>D8/D20*100</f>
        <v>3.7037079244534747</v>
      </c>
      <c r="F8" s="3"/>
      <c r="G8" s="12"/>
      <c r="H8" s="2">
        <f t="shared" si="0"/>
        <v>0</v>
      </c>
      <c r="I8" s="2">
        <f t="shared" si="1"/>
        <v>0</v>
      </c>
      <c r="J8" s="2">
        <f t="shared" si="2"/>
        <v>0</v>
      </c>
    </row>
    <row r="9" spans="2:10" ht="48" x14ac:dyDescent="0.2">
      <c r="B9" s="2" t="s">
        <v>25</v>
      </c>
      <c r="C9" s="2" t="s">
        <v>11</v>
      </c>
      <c r="D9" s="6">
        <v>76.849999999999994</v>
      </c>
      <c r="E9" s="7">
        <f>D9/D20*100</f>
        <v>8.7578447382846001</v>
      </c>
      <c r="F9" s="3"/>
      <c r="G9" s="12"/>
      <c r="H9" s="2">
        <f t="shared" si="0"/>
        <v>0</v>
      </c>
      <c r="I9" s="2">
        <f t="shared" si="1"/>
        <v>0</v>
      </c>
      <c r="J9" s="2">
        <f t="shared" si="2"/>
        <v>0</v>
      </c>
    </row>
    <row r="10" spans="2:10" ht="24" x14ac:dyDescent="0.2">
      <c r="B10" s="2" t="s">
        <v>26</v>
      </c>
      <c r="C10" s="2" t="s">
        <v>12</v>
      </c>
      <c r="D10" s="6">
        <v>43</v>
      </c>
      <c r="E10" s="7">
        <f>D10/D20*100</f>
        <v>4.9002904846615207</v>
      </c>
      <c r="F10" s="3"/>
      <c r="G10" s="12"/>
      <c r="H10" s="2">
        <f t="shared" si="0"/>
        <v>0</v>
      </c>
      <c r="I10" s="2">
        <f t="shared" si="1"/>
        <v>0</v>
      </c>
      <c r="J10" s="2">
        <f t="shared" si="2"/>
        <v>0</v>
      </c>
    </row>
    <row r="11" spans="2:10" ht="20.25" customHeight="1" x14ac:dyDescent="0.2">
      <c r="B11" s="2" t="s">
        <v>27</v>
      </c>
      <c r="C11" s="2" t="s">
        <v>13</v>
      </c>
      <c r="D11" s="6">
        <v>37.799999999999997</v>
      </c>
      <c r="E11" s="7">
        <f>D11/D20*100</f>
        <v>4.3076972167489647</v>
      </c>
      <c r="F11" s="3"/>
      <c r="G11" s="12"/>
      <c r="H11" s="2">
        <f t="shared" si="0"/>
        <v>0</v>
      </c>
      <c r="I11" s="2">
        <f t="shared" si="1"/>
        <v>0</v>
      </c>
      <c r="J11" s="2">
        <f t="shared" si="2"/>
        <v>0</v>
      </c>
    </row>
    <row r="12" spans="2:10" ht="19.5" customHeight="1" x14ac:dyDescent="0.2">
      <c r="B12" s="2" t="s">
        <v>28</v>
      </c>
      <c r="C12" s="2" t="s">
        <v>14</v>
      </c>
      <c r="D12" s="6">
        <v>1.42</v>
      </c>
      <c r="E12" s="7">
        <f>D12/D20*100</f>
        <v>0.16182354623765952</v>
      </c>
      <c r="F12" s="3"/>
      <c r="G12" s="12"/>
      <c r="H12" s="2">
        <f t="shared" si="0"/>
        <v>0</v>
      </c>
      <c r="I12" s="2">
        <f t="shared" si="1"/>
        <v>0</v>
      </c>
      <c r="J12" s="2">
        <f t="shared" si="2"/>
        <v>0</v>
      </c>
    </row>
    <row r="13" spans="2:10" ht="15" customHeight="1" x14ac:dyDescent="0.2">
      <c r="B13" s="2" t="s">
        <v>29</v>
      </c>
      <c r="C13" s="2" t="s">
        <v>15</v>
      </c>
      <c r="D13" s="6">
        <v>8.74</v>
      </c>
      <c r="E13" s="7">
        <f>D13/D20*100</f>
        <v>0.99601253106841137</v>
      </c>
      <c r="F13" s="3"/>
      <c r="G13" s="12"/>
      <c r="H13" s="2">
        <f t="shared" si="0"/>
        <v>0</v>
      </c>
      <c r="I13" s="2">
        <f t="shared" si="1"/>
        <v>0</v>
      </c>
      <c r="J13" s="2">
        <f t="shared" si="2"/>
        <v>0</v>
      </c>
    </row>
    <row r="14" spans="2:10" ht="17.25" customHeight="1" x14ac:dyDescent="0.2">
      <c r="B14" s="2" t="s">
        <v>30</v>
      </c>
      <c r="C14" s="2" t="s">
        <v>16</v>
      </c>
      <c r="D14" s="6">
        <v>0.15</v>
      </c>
      <c r="E14" s="7">
        <f>D14/D20*100</f>
        <v>1.7094036574400655E-2</v>
      </c>
      <c r="F14" s="3"/>
      <c r="G14" s="12"/>
      <c r="H14" s="2">
        <f t="shared" si="0"/>
        <v>0</v>
      </c>
      <c r="I14" s="2">
        <f t="shared" si="1"/>
        <v>0</v>
      </c>
      <c r="J14" s="2">
        <f t="shared" si="2"/>
        <v>0</v>
      </c>
    </row>
    <row r="15" spans="2:10" ht="19.5" customHeight="1" x14ac:dyDescent="0.2">
      <c r="B15" s="2" t="s">
        <v>31</v>
      </c>
      <c r="C15" s="2" t="s">
        <v>17</v>
      </c>
      <c r="D15" s="6">
        <v>0.1</v>
      </c>
      <c r="E15" s="7">
        <f>D15/D20*100</f>
        <v>1.1396024382933771E-2</v>
      </c>
      <c r="F15" s="3"/>
      <c r="G15" s="12"/>
      <c r="H15" s="2">
        <f t="shared" si="0"/>
        <v>0</v>
      </c>
      <c r="I15" s="2">
        <f t="shared" si="1"/>
        <v>0</v>
      </c>
      <c r="J15" s="2">
        <f t="shared" si="2"/>
        <v>0</v>
      </c>
    </row>
    <row r="16" spans="2:10" ht="21" customHeight="1" x14ac:dyDescent="0.2">
      <c r="B16" s="2" t="s">
        <v>32</v>
      </c>
      <c r="C16" s="2" t="s">
        <v>18</v>
      </c>
      <c r="D16" s="6">
        <v>8.9999999999999993E-3</v>
      </c>
      <c r="E16" s="7">
        <f>D16/D20*100</f>
        <v>1.0256421944640393E-3</v>
      </c>
      <c r="F16" s="3"/>
      <c r="G16" s="12"/>
      <c r="H16" s="2">
        <f t="shared" si="0"/>
        <v>0</v>
      </c>
      <c r="I16" s="2">
        <f t="shared" si="1"/>
        <v>0</v>
      </c>
      <c r="J16" s="2">
        <f t="shared" si="2"/>
        <v>0</v>
      </c>
    </row>
    <row r="17" spans="2:10" ht="21" customHeight="1" x14ac:dyDescent="0.2">
      <c r="B17" s="2" t="s">
        <v>33</v>
      </c>
      <c r="C17" s="2" t="s">
        <v>19</v>
      </c>
      <c r="D17" s="6">
        <v>0.2</v>
      </c>
      <c r="E17" s="7">
        <f>D17/D20*100</f>
        <v>2.2792048765867542E-2</v>
      </c>
      <c r="F17" s="3"/>
      <c r="G17" s="12"/>
      <c r="H17" s="2">
        <f t="shared" si="0"/>
        <v>0</v>
      </c>
      <c r="I17" s="2">
        <f t="shared" si="1"/>
        <v>0</v>
      </c>
      <c r="J17" s="2">
        <f t="shared" si="2"/>
        <v>0</v>
      </c>
    </row>
    <row r="18" spans="2:10" ht="24" x14ac:dyDescent="0.2">
      <c r="B18" s="2" t="s">
        <v>34</v>
      </c>
      <c r="C18" s="2" t="s">
        <v>20</v>
      </c>
      <c r="D18" s="6">
        <v>32.64</v>
      </c>
      <c r="E18" s="7">
        <f>D18/D20*100</f>
        <v>3.7196623585895825</v>
      </c>
      <c r="F18" s="3"/>
      <c r="G18" s="12"/>
      <c r="H18" s="2">
        <f t="shared" si="0"/>
        <v>0</v>
      </c>
      <c r="I18" s="2">
        <f t="shared" si="1"/>
        <v>0</v>
      </c>
      <c r="J18" s="2">
        <f t="shared" si="2"/>
        <v>0</v>
      </c>
    </row>
    <row r="19" spans="2:10" ht="21" customHeight="1" x14ac:dyDescent="0.2">
      <c r="B19" s="2" t="s">
        <v>35</v>
      </c>
      <c r="C19" s="2" t="s">
        <v>21</v>
      </c>
      <c r="D19" s="6">
        <v>3.24</v>
      </c>
      <c r="E19" s="7">
        <f>D19/D20*100</f>
        <v>0.36923119000705418</v>
      </c>
      <c r="F19" s="3"/>
      <c r="G19" s="13"/>
      <c r="H19" s="2">
        <f t="shared" si="0"/>
        <v>0</v>
      </c>
      <c r="I19" s="2">
        <f t="shared" si="1"/>
        <v>0</v>
      </c>
      <c r="J19" s="2">
        <f t="shared" si="2"/>
        <v>0</v>
      </c>
    </row>
    <row r="20" spans="2:10" ht="24" customHeight="1" x14ac:dyDescent="0.2">
      <c r="B20" s="2"/>
      <c r="C20" s="4" t="s">
        <v>37</v>
      </c>
      <c r="D20" s="8">
        <f>SUM(D6:D19)</f>
        <v>877.49900000000002</v>
      </c>
      <c r="E20" s="9">
        <f>SUM(E6:E19)</f>
        <v>100.00000000000001</v>
      </c>
      <c r="F20" s="4" t="s">
        <v>39</v>
      </c>
      <c r="G20" s="4" t="s">
        <v>39</v>
      </c>
      <c r="H20" s="5">
        <f>SUM(H6:H19)</f>
        <v>0</v>
      </c>
      <c r="I20" s="5">
        <f>SUM(I6:I19)</f>
        <v>0</v>
      </c>
      <c r="J20" s="5">
        <f>SUM(J6:J19)</f>
        <v>0</v>
      </c>
    </row>
  </sheetData>
  <mergeCells count="8">
    <mergeCell ref="H3:J3"/>
    <mergeCell ref="G6:G19"/>
    <mergeCell ref="B3:B5"/>
    <mergeCell ref="C3:C5"/>
    <mergeCell ref="D4:D5"/>
    <mergeCell ref="E4:E5"/>
    <mergeCell ref="F4:F5"/>
    <mergeCell ref="G4:G5"/>
  </mergeCells>
  <pageMargins left="0.37" right="0.25" top="0.44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PWOZNIAK-L</dc:creator>
  <cp:lastModifiedBy>e.gebska</cp:lastModifiedBy>
  <cp:lastPrinted>2019-11-29T08:53:59Z</cp:lastPrinted>
  <dcterms:created xsi:type="dcterms:W3CDTF">2019-11-19T10:54:47Z</dcterms:created>
  <dcterms:modified xsi:type="dcterms:W3CDTF">2019-11-29T08:54:03Z</dcterms:modified>
</cp:coreProperties>
</file>